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werty\Desktop\"/>
    </mc:Choice>
  </mc:AlternateContent>
  <bookViews>
    <workbookView xWindow="0" yWindow="0" windowWidth="21750" windowHeight="7125"/>
  </bookViews>
  <sheets>
    <sheet name="01.07.2017" sheetId="1" r:id="rId1"/>
  </sheets>
  <definedNames>
    <definedName name="_xlnm._FilterDatabase" localSheetId="0" hidden="1">'01.07.2017'!$A$8:$T$21</definedName>
    <definedName name="_xlnm.Print_Titles" localSheetId="0">'01.07.2017'!$7:$8</definedName>
    <definedName name="_xlnm.Print_Area" localSheetId="0">'01.07.2017'!$A$1:$S$21</definedName>
  </definedNames>
  <calcPr calcId="152511"/>
</workbook>
</file>

<file path=xl/calcChain.xml><?xml version="1.0" encoding="utf-8"?>
<calcChain xmlns="http://schemas.openxmlformats.org/spreadsheetml/2006/main">
  <c r="O21" i="1" l="1"/>
  <c r="Q21" i="1" s="1"/>
  <c r="N21" i="1"/>
  <c r="M21" i="1"/>
  <c r="L21" i="1"/>
  <c r="K21" i="1"/>
  <c r="I21" i="1"/>
  <c r="H21" i="1"/>
  <c r="F21" i="1"/>
  <c r="E21" i="1"/>
  <c r="D21" i="1"/>
  <c r="C21" i="1"/>
  <c r="S20" i="1"/>
  <c r="R20" i="1"/>
  <c r="Q20" i="1"/>
  <c r="R18" i="1"/>
  <c r="Q18" i="1"/>
  <c r="P18" i="1"/>
  <c r="R17" i="1"/>
  <c r="Q17" i="1"/>
  <c r="R16" i="1"/>
  <c r="Q16" i="1"/>
  <c r="P16" i="1"/>
  <c r="R15" i="1"/>
  <c r="Q15" i="1"/>
  <c r="P15" i="1"/>
  <c r="S14" i="1"/>
  <c r="R14" i="1"/>
  <c r="Q14" i="1"/>
  <c r="P14" i="1"/>
  <c r="R13" i="1"/>
  <c r="Q13" i="1"/>
  <c r="P13" i="1"/>
  <c r="O12" i="1"/>
  <c r="R12" i="1" s="1"/>
  <c r="N12" i="1"/>
  <c r="M12" i="1"/>
  <c r="M9" i="1" s="1"/>
  <c r="M19" i="1" s="1"/>
  <c r="L12" i="1"/>
  <c r="K12" i="1"/>
  <c r="K9" i="1" s="1"/>
  <c r="K19" i="1" s="1"/>
  <c r="S11" i="1"/>
  <c r="S21" i="1" s="1"/>
  <c r="R11" i="1"/>
  <c r="Q11" i="1"/>
  <c r="P11" i="1"/>
  <c r="R10" i="1"/>
  <c r="Q10" i="1"/>
  <c r="P10" i="1"/>
  <c r="S9" i="1"/>
  <c r="N9" i="1"/>
  <c r="N19" i="1" s="1"/>
  <c r="L9" i="1"/>
  <c r="L19" i="1" s="1"/>
  <c r="J9" i="1"/>
  <c r="I9" i="1"/>
  <c r="H9" i="1"/>
  <c r="G9" i="1"/>
  <c r="F9" i="1"/>
  <c r="E9" i="1"/>
  <c r="D9" i="1"/>
  <c r="C9" i="1"/>
  <c r="O9" i="1" l="1"/>
  <c r="R9" i="1" s="1"/>
  <c r="Q9" i="1"/>
  <c r="Q12" i="1"/>
  <c r="O19" i="1"/>
  <c r="P21" i="1"/>
  <c r="R21" i="1"/>
  <c r="P12" i="1"/>
  <c r="P9" i="1" l="1"/>
  <c r="R19" i="1"/>
  <c r="P19" i="1"/>
  <c r="Q19" i="1"/>
</calcChain>
</file>

<file path=xl/sharedStrings.xml><?xml version="1.0" encoding="utf-8"?>
<sst xmlns="http://schemas.openxmlformats.org/spreadsheetml/2006/main" count="38" uniqueCount="34">
  <si>
    <t>Анализ</t>
  </si>
  <si>
    <r>
      <t xml:space="preserve">поступлений доходов по сельским поселениям </t>
    </r>
    <r>
      <rPr>
        <b/>
        <sz val="15"/>
        <color indexed="9"/>
        <rFont val="Times New Roman"/>
        <family val="1"/>
        <charset val="204"/>
      </rPr>
      <t>и городу Елабуга</t>
    </r>
  </si>
  <si>
    <t xml:space="preserve">Елабужского муниципального  района </t>
  </si>
  <si>
    <t>на 01 июля 2017 года</t>
  </si>
  <si>
    <t>тыс.руб.</t>
  </si>
  <si>
    <t>Начислено по данным МРИ ФНС</t>
  </si>
  <si>
    <t>уплачено на 01.01 (по данным налоговой)</t>
  </si>
  <si>
    <t>недоимка 01.01.17</t>
  </si>
  <si>
    <t>недоимка на 01.05.17</t>
  </si>
  <si>
    <t>Утвержденный план 2017 года</t>
  </si>
  <si>
    <t>Уточненный план 2017 года</t>
  </si>
  <si>
    <t>выполнение на 09.06.2017</t>
  </si>
  <si>
    <t>выполнение на 1.07.2017</t>
  </si>
  <si>
    <t>% вып. год          (на 01.07)</t>
  </si>
  <si>
    <t>Динамика к 2016 г.</t>
  </si>
  <si>
    <t>Динамика</t>
  </si>
  <si>
    <t>итого по имущественным налогам</t>
  </si>
  <si>
    <t>имущество</t>
  </si>
  <si>
    <t>земля</t>
  </si>
  <si>
    <t>транспорт</t>
  </si>
  <si>
    <t>Альметьевское СП</t>
  </si>
  <si>
    <t>НДФЛ</t>
  </si>
  <si>
    <t>Налог на имущество</t>
  </si>
  <si>
    <t>Земельный налог</t>
  </si>
  <si>
    <t>юридические лица</t>
  </si>
  <si>
    <t>физические лица</t>
  </si>
  <si>
    <t>ЕСХН</t>
  </si>
  <si>
    <t>Госпошлина</t>
  </si>
  <si>
    <t>Средства от самообложения граждан</t>
  </si>
  <si>
    <t>Прочие доходы (невыя-е)</t>
  </si>
  <si>
    <t>Собственные доходы без учета имущ.налогов по физ.лицам (без плана и факта) и самообложения граждан</t>
  </si>
  <si>
    <t>транспортный</t>
  </si>
  <si>
    <t>итого имущественные налоги без транспорта</t>
  </si>
  <si>
    <t xml:space="preserve"> Председатель финансово-бюджетной палаты                                                     Э.И.Садыкова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</si>
</sst>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 Cyr"/>
      <family val="2"/>
      <charset val="204"/>
    </font>
    <font>
      <b/>
      <sz val="15"/>
      <name val="Times New Roman"/>
      <family val="1"/>
      <charset val="204"/>
    </font>
    <font>
      <sz val="13"/>
      <name val="Times New Roman"/>
      <family val="1"/>
      <charset val="204"/>
    </font>
    <font>
      <b/>
      <sz val="15"/>
      <color indexed="9"/>
      <name val="Times New Roman"/>
      <family val="1"/>
      <charset val="204"/>
    </font>
    <font>
      <sz val="15"/>
      <name val="Times New Roman"/>
      <family val="1"/>
      <charset val="204"/>
    </font>
    <font>
      <sz val="10"/>
      <color theme="0"/>
      <name val="Arial Cyr"/>
      <family val="2"/>
      <charset val="204"/>
    </font>
    <font>
      <sz val="10"/>
      <name val="Times New Roman"/>
      <family val="1"/>
      <charset val="204"/>
    </font>
    <font>
      <sz val="13"/>
      <color theme="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9" fontId="16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1" fillId="6" borderId="4" applyNumberForma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6" borderId="0" applyNumberFormat="0" applyBorder="0" applyAlignment="0" applyProtection="0"/>
    <xf numFmtId="0" fontId="15" fillId="9" borderId="0" applyNumberFormat="0" applyBorder="0" applyAlignment="0" applyProtection="0"/>
    <xf numFmtId="0" fontId="15" fillId="18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2" fillId="7" borderId="6" applyNumberFormat="0" applyAlignment="0" applyProtection="0"/>
    <xf numFmtId="0" fontId="2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</cellStyleXfs>
  <cellXfs count="108">
    <xf numFmtId="0" fontId="0" fillId="0" borderId="0" xfId="0"/>
    <xf numFmtId="0" fontId="17" fillId="0" borderId="0" xfId="0" applyFont="1" applyFill="1"/>
    <xf numFmtId="0" fontId="18" fillId="0" borderId="0" xfId="0" applyFont="1" applyFill="1" applyAlignment="1"/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/>
    <xf numFmtId="0" fontId="8" fillId="0" borderId="0" xfId="4" applyFill="1" applyAlignment="1">
      <alignment horizontal="center" vertical="center"/>
    </xf>
    <xf numFmtId="0" fontId="7" fillId="0" borderId="0" xfId="3" applyFill="1" applyAlignment="1">
      <alignment horizontal="center" vertical="center"/>
    </xf>
    <xf numFmtId="0" fontId="6" fillId="0" borderId="0" xfId="2" applyFill="1" applyAlignment="1">
      <alignment horizontal="center" vertical="center"/>
    </xf>
    <xf numFmtId="0" fontId="1" fillId="0" borderId="0" xfId="6" applyFill="1" applyAlignment="1">
      <alignment horizontal="center" vertical="center"/>
    </xf>
    <xf numFmtId="0" fontId="11" fillId="0" borderId="0" xfId="5" applyFill="1" applyBorder="1" applyAlignment="1">
      <alignment horizontal="center" vertical="center"/>
    </xf>
    <xf numFmtId="0" fontId="17" fillId="0" borderId="0" xfId="0" applyFont="1" applyFill="1" applyBorder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/>
    <xf numFmtId="0" fontId="22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/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164" fontId="26" fillId="0" borderId="10" xfId="0" applyNumberFormat="1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center" vertical="center"/>
    </xf>
    <xf numFmtId="9" fontId="26" fillId="0" borderId="10" xfId="1" applyFont="1" applyFill="1" applyBorder="1" applyAlignment="1">
      <alignment horizontal="center" vertical="center"/>
    </xf>
    <xf numFmtId="2" fontId="26" fillId="0" borderId="10" xfId="1" applyNumberFormat="1" applyFont="1" applyFill="1" applyBorder="1" applyAlignment="1">
      <alignment horizontal="center" vertical="center"/>
    </xf>
    <xf numFmtId="164" fontId="26" fillId="0" borderId="10" xfId="0" applyNumberFormat="1" applyFont="1" applyFill="1" applyBorder="1"/>
    <xf numFmtId="165" fontId="26" fillId="0" borderId="11" xfId="0" applyNumberFormat="1" applyFont="1" applyFill="1" applyBorder="1"/>
    <xf numFmtId="165" fontId="25" fillId="0" borderId="0" xfId="0" applyNumberFormat="1" applyFont="1" applyFill="1" applyBorder="1"/>
    <xf numFmtId="0" fontId="27" fillId="0" borderId="0" xfId="0" applyFont="1" applyFill="1"/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/>
    <xf numFmtId="0" fontId="28" fillId="0" borderId="26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/>
    </xf>
    <xf numFmtId="164" fontId="28" fillId="0" borderId="26" xfId="0" applyNumberFormat="1" applyFont="1" applyFill="1" applyBorder="1" applyAlignment="1">
      <alignment horizontal="center" vertical="center"/>
    </xf>
    <xf numFmtId="164" fontId="19" fillId="0" borderId="26" xfId="0" applyNumberFormat="1" applyFont="1" applyFill="1" applyBorder="1" applyAlignment="1">
      <alignment horizontal="center" vertical="center"/>
    </xf>
    <xf numFmtId="9" fontId="28" fillId="0" borderId="26" xfId="1" applyFont="1" applyFill="1" applyBorder="1" applyAlignment="1">
      <alignment horizontal="center" vertical="center"/>
    </xf>
    <xf numFmtId="2" fontId="28" fillId="0" borderId="26" xfId="1" applyNumberFormat="1" applyFont="1" applyFill="1" applyBorder="1" applyAlignment="1">
      <alignment horizontal="center" vertical="center"/>
    </xf>
    <xf numFmtId="164" fontId="28" fillId="0" borderId="26" xfId="0" applyNumberFormat="1" applyFont="1" applyFill="1" applyBorder="1"/>
    <xf numFmtId="0" fontId="28" fillId="0" borderId="27" xfId="0" applyFont="1" applyFill="1" applyBorder="1"/>
    <xf numFmtId="0" fontId="19" fillId="0" borderId="0" xfId="0" applyFont="1" applyFill="1" applyBorder="1"/>
    <xf numFmtId="165" fontId="28" fillId="0" borderId="27" xfId="0" applyNumberFormat="1" applyFont="1" applyFill="1" applyBorder="1"/>
    <xf numFmtId="165" fontId="19" fillId="0" borderId="0" xfId="0" applyNumberFormat="1" applyFont="1" applyFill="1" applyBorder="1"/>
    <xf numFmtId="0" fontId="19" fillId="0" borderId="26" xfId="0" applyFont="1" applyFill="1" applyBorder="1" applyAlignment="1">
      <alignment horizontal="justify" vertical="center" wrapText="1"/>
    </xf>
    <xf numFmtId="0" fontId="28" fillId="0" borderId="26" xfId="0" applyFont="1" applyFill="1" applyBorder="1" applyAlignment="1">
      <alignment horizontal="center" vertical="center" wrapText="1"/>
    </xf>
    <xf numFmtId="164" fontId="28" fillId="0" borderId="26" xfId="0" applyNumberFormat="1" applyFont="1" applyFill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9" fontId="26" fillId="0" borderId="26" xfId="1" applyFont="1" applyFill="1" applyBorder="1" applyAlignment="1">
      <alignment horizontal="center" vertical="center"/>
    </xf>
    <xf numFmtId="164" fontId="19" fillId="0" borderId="26" xfId="0" applyNumberFormat="1" applyFont="1" applyFill="1" applyBorder="1"/>
    <xf numFmtId="165" fontId="19" fillId="0" borderId="27" xfId="0" applyNumberFormat="1" applyFont="1" applyFill="1" applyBorder="1"/>
    <xf numFmtId="0" fontId="29" fillId="0" borderId="25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justify" vertical="center" wrapText="1"/>
    </xf>
    <xf numFmtId="0" fontId="30" fillId="0" borderId="26" xfId="0" applyFont="1" applyFill="1" applyBorder="1" applyAlignment="1">
      <alignment horizontal="center" vertical="center" wrapText="1"/>
    </xf>
    <xf numFmtId="164" fontId="30" fillId="0" borderId="26" xfId="0" applyNumberFormat="1" applyFont="1" applyFill="1" applyBorder="1" applyAlignment="1">
      <alignment horizontal="center" vertical="center" wrapText="1"/>
    </xf>
    <xf numFmtId="164" fontId="29" fillId="0" borderId="26" xfId="0" applyNumberFormat="1" applyFont="1" applyFill="1" applyBorder="1" applyAlignment="1">
      <alignment horizontal="center" vertical="center" wrapText="1"/>
    </xf>
    <xf numFmtId="164" fontId="26" fillId="0" borderId="26" xfId="0" applyNumberFormat="1" applyFont="1" applyFill="1" applyBorder="1"/>
    <xf numFmtId="0" fontId="31" fillId="0" borderId="0" xfId="0" applyFont="1" applyFill="1"/>
    <xf numFmtId="0" fontId="30" fillId="0" borderId="26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horizontal="justify" vertical="center" wrapText="1"/>
    </xf>
    <xf numFmtId="0" fontId="30" fillId="0" borderId="18" xfId="0" applyFont="1" applyFill="1" applyBorder="1" applyAlignment="1">
      <alignment horizontal="center" vertical="center" wrapText="1"/>
    </xf>
    <xf numFmtId="164" fontId="29" fillId="0" borderId="18" xfId="0" applyNumberFormat="1" applyFont="1" applyFill="1" applyBorder="1" applyAlignment="1">
      <alignment horizontal="center" vertical="center" wrapText="1"/>
    </xf>
    <xf numFmtId="165" fontId="30" fillId="0" borderId="18" xfId="0" applyNumberFormat="1" applyFont="1" applyFill="1" applyBorder="1" applyAlignment="1">
      <alignment horizontal="center" vertical="center" wrapText="1"/>
    </xf>
    <xf numFmtId="9" fontId="26" fillId="0" borderId="18" xfId="1" applyFont="1" applyFill="1" applyBorder="1" applyAlignment="1">
      <alignment horizontal="center" vertical="center"/>
    </xf>
    <xf numFmtId="2" fontId="26" fillId="0" borderId="18" xfId="1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/>
    <xf numFmtId="165" fontId="30" fillId="0" borderId="19" xfId="0" applyNumberFormat="1" applyFont="1" applyFill="1" applyBorder="1"/>
    <xf numFmtId="165" fontId="29" fillId="0" borderId="0" xfId="0" applyNumberFormat="1" applyFont="1" applyFill="1" applyBorder="1"/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 vertical="center"/>
    </xf>
    <xf numFmtId="9" fontId="25" fillId="0" borderId="0" xfId="1" applyFont="1" applyFill="1" applyBorder="1" applyAlignment="1">
      <alignment horizontal="center" vertical="center"/>
    </xf>
    <xf numFmtId="0" fontId="25" fillId="0" borderId="0" xfId="0" applyFont="1" applyFill="1"/>
    <xf numFmtId="0" fontId="17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/>
    <xf numFmtId="0" fontId="33" fillId="0" borderId="0" xfId="0" applyFont="1" applyFill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</cellXfs>
  <cellStyles count="79">
    <cellStyle name="20% - Акцент1 2" xfId="7"/>
    <cellStyle name="20% - Акцент1 2 2" xfId="8"/>
    <cellStyle name="20% - Акцент1 2 3" xfId="9"/>
    <cellStyle name="20% - Акцент1 2 4" xfId="10"/>
    <cellStyle name="20% - Акцент2 2" xfId="11"/>
    <cellStyle name="20% - Акцент2 2 2" xfId="12"/>
    <cellStyle name="20% - Акцент2 2 3" xfId="13"/>
    <cellStyle name="20% - Акцент2 2 4" xfId="14"/>
    <cellStyle name="20% - Акцент3 2" xfId="15"/>
    <cellStyle name="20% - Акцент3 2 2" xfId="16"/>
    <cellStyle name="20% - Акцент3 2 3" xfId="17"/>
    <cellStyle name="20% - Акцент3 2 4" xfId="18"/>
    <cellStyle name="20% — акцент4" xfId="6" builtinId="42"/>
    <cellStyle name="20% - Акцент4 2" xfId="19"/>
    <cellStyle name="20% - Акцент4 2 2" xfId="20"/>
    <cellStyle name="20% - Акцент4 2 3" xfId="21"/>
    <cellStyle name="20% - Акцент4 2 4" xfId="22"/>
    <cellStyle name="20% - Акцент4 3" xfId="23"/>
    <cellStyle name="20% - Акцент5 2" xfId="24"/>
    <cellStyle name="20% - Акцент5 3" xfId="25"/>
    <cellStyle name="20% - Акцент5 4" xfId="26"/>
    <cellStyle name="20% - Акцент5 5" xfId="27"/>
    <cellStyle name="20% - Акцент6 2" xfId="28"/>
    <cellStyle name="20% - Акцент6 3" xfId="29"/>
    <cellStyle name="20% - Акцент6 4" xfId="30"/>
    <cellStyle name="20% - Акцент6 5" xfId="31"/>
    <cellStyle name="40% - Акцент1 2" xfId="32"/>
    <cellStyle name="40% - Акцент1 2 2" xfId="33"/>
    <cellStyle name="40% - Акцент1 2 3" xfId="34"/>
    <cellStyle name="40% - Акцент1 2 4" xfId="35"/>
    <cellStyle name="40% - Акцент2 2" xfId="36"/>
    <cellStyle name="40% - Акцент2 3" xfId="37"/>
    <cellStyle name="40% - Акцент2 4" xfId="38"/>
    <cellStyle name="40% - Акцент2 5" xfId="39"/>
    <cellStyle name="40% - Акцент3 2" xfId="40"/>
    <cellStyle name="40% - Акцент3 2 2" xfId="41"/>
    <cellStyle name="40% - Акцент3 2 3" xfId="42"/>
    <cellStyle name="40% - Акцент3 2 4" xfId="43"/>
    <cellStyle name="40% - Акцент4 2" xfId="44"/>
    <cellStyle name="40% - Акцент4 2 2" xfId="45"/>
    <cellStyle name="40% - Акцент4 2 3" xfId="46"/>
    <cellStyle name="40% - Акцент4 2 4" xfId="47"/>
    <cellStyle name="40% - Акцент5 2" xfId="48"/>
    <cellStyle name="40% - Акцент5 3" xfId="49"/>
    <cellStyle name="40% - Акцент5 4" xfId="50"/>
    <cellStyle name="40% - Акцент5 5" xfId="51"/>
    <cellStyle name="40% - Акцент6 2" xfId="52"/>
    <cellStyle name="40% - Акцент6 2 2" xfId="53"/>
    <cellStyle name="40% - Акцент6 2 3" xfId="54"/>
    <cellStyle name="40% - Акцент6 2 4" xfId="55"/>
    <cellStyle name="60% - Акцент1 2" xfId="56"/>
    <cellStyle name="60% - Акцент3 2" xfId="57"/>
    <cellStyle name="60% - Акцент4 2" xfId="58"/>
    <cellStyle name="60% - Акцент6 2" xfId="59"/>
    <cellStyle name="Акцент1 2" xfId="60"/>
    <cellStyle name="Акцент4 2" xfId="61"/>
    <cellStyle name="Ввод  2" xfId="62"/>
    <cellStyle name="Вывод 2" xfId="63"/>
    <cellStyle name="Вычисление" xfId="5" builtinId="22"/>
    <cellStyle name="Вычисление 2" xfId="64"/>
    <cellStyle name="Заголовок 1 2" xfId="65"/>
    <cellStyle name="Заголовок 2 2" xfId="66"/>
    <cellStyle name="Заголовок 3 2" xfId="67"/>
    <cellStyle name="Заголовок 4 2" xfId="68"/>
    <cellStyle name="Итог 2" xfId="69"/>
    <cellStyle name="Контрольная ячейка 2" xfId="70"/>
    <cellStyle name="Название 2" xfId="71"/>
    <cellStyle name="Нейтральный" xfId="4" builtinId="28"/>
    <cellStyle name="Нейтральный 2" xfId="72"/>
    <cellStyle name="Обычный" xfId="0" builtinId="0"/>
    <cellStyle name="Плохой" xfId="3" builtinId="27"/>
    <cellStyle name="Пояснение 2" xfId="73"/>
    <cellStyle name="Примечание 2" xfId="74"/>
    <cellStyle name="Примечание 2 2" xfId="75"/>
    <cellStyle name="Примечание 2 3" xfId="76"/>
    <cellStyle name="Примечание 2 4" xfId="77"/>
    <cellStyle name="Примечание 3" xfId="78"/>
    <cellStyle name="Процентный" xfId="1" builtinId="5"/>
    <cellStyle name="Хороший" xfId="2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27"/>
  <sheetViews>
    <sheetView tabSelected="1" view="pageBreakPreview" zoomScale="110" zoomScaleNormal="100" zoomScaleSheetLayoutView="110" workbookViewId="0">
      <pane xSplit="2" ySplit="8" topLeftCell="C19" activePane="bottomRight" state="frozen"/>
      <selection activeCell="E14" sqref="E14"/>
      <selection pane="topRight" activeCell="E14" sqref="E14"/>
      <selection pane="bottomLeft" activeCell="E14" sqref="E14"/>
      <selection pane="bottomRight" sqref="A1:R21"/>
    </sheetView>
  </sheetViews>
  <sheetFormatPr defaultRowHeight="16.5" x14ac:dyDescent="0.25"/>
  <cols>
    <col min="1" max="1" width="5" style="1" customWidth="1"/>
    <col min="2" max="2" width="70.7109375" style="1" customWidth="1"/>
    <col min="3" max="3" width="14.5703125" style="1" hidden="1" customWidth="1"/>
    <col min="4" max="7" width="13.85546875" style="1" hidden="1" customWidth="1"/>
    <col min="8" max="8" width="13.7109375" style="86" hidden="1" customWidth="1"/>
    <col min="9" max="9" width="10" style="86" hidden="1" customWidth="1"/>
    <col min="10" max="10" width="12.28515625" style="86" hidden="1" customWidth="1"/>
    <col min="11" max="11" width="17.5703125" style="87" customWidth="1"/>
    <col min="12" max="12" width="14.5703125" style="87" hidden="1" customWidth="1"/>
    <col min="13" max="13" width="17.5703125" style="87" customWidth="1"/>
    <col min="14" max="14" width="14.7109375" style="87" hidden="1" customWidth="1"/>
    <col min="15" max="15" width="14.85546875" style="87" customWidth="1"/>
    <col min="16" max="16" width="12.28515625" style="87" customWidth="1"/>
    <col min="17" max="17" width="15.85546875" style="87" hidden="1" customWidth="1"/>
    <col min="18" max="18" width="14.42578125" style="87" bestFit="1" customWidth="1"/>
    <col min="19" max="19" width="18.140625" style="5" hidden="1" customWidth="1"/>
    <col min="20" max="20" width="14.28515625" style="5" customWidth="1"/>
    <col min="21" max="16384" width="9.140625" style="1"/>
  </cols>
  <sheetData>
    <row r="1" spans="1:20" ht="22.5" customHeight="1" x14ac:dyDescent="0.3">
      <c r="B1" s="2" t="s">
        <v>0</v>
      </c>
      <c r="C1" s="2"/>
      <c r="D1" s="2"/>
      <c r="E1" s="2"/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</row>
    <row r="2" spans="1:20" ht="21" customHeight="1" x14ac:dyDescent="0.3">
      <c r="B2" s="2" t="s">
        <v>1</v>
      </c>
      <c r="C2" s="2"/>
      <c r="D2" s="2"/>
      <c r="E2" s="2"/>
      <c r="F2" s="2"/>
      <c r="G2" s="2"/>
      <c r="H2" s="3"/>
      <c r="I2" s="3"/>
      <c r="J2" s="3"/>
      <c r="K2" s="4"/>
      <c r="L2" s="4"/>
      <c r="M2" s="4"/>
      <c r="N2" s="6"/>
      <c r="O2" s="6"/>
      <c r="P2" s="7"/>
      <c r="Q2" s="7"/>
      <c r="R2" s="8"/>
    </row>
    <row r="3" spans="1:20" ht="22.5" customHeight="1" x14ac:dyDescent="0.3">
      <c r="B3" s="2" t="s">
        <v>2</v>
      </c>
      <c r="C3" s="2"/>
      <c r="D3" s="2"/>
      <c r="E3" s="2"/>
      <c r="F3" s="2"/>
      <c r="G3" s="2"/>
      <c r="H3" s="3"/>
      <c r="I3" s="3"/>
      <c r="J3" s="3"/>
      <c r="K3" s="4"/>
      <c r="L3" s="4"/>
      <c r="M3" s="4"/>
      <c r="N3" s="9"/>
      <c r="O3" s="9"/>
      <c r="P3" s="4"/>
      <c r="Q3" s="4"/>
      <c r="R3" s="10"/>
    </row>
    <row r="4" spans="1:20" ht="25.5" customHeight="1" x14ac:dyDescent="0.3">
      <c r="A4" s="11"/>
      <c r="B4" s="12" t="s">
        <v>3</v>
      </c>
      <c r="C4" s="12"/>
      <c r="D4" s="12"/>
      <c r="E4" s="12"/>
      <c r="F4" s="12"/>
      <c r="G4" s="12"/>
      <c r="H4" s="13"/>
      <c r="I4" s="13"/>
      <c r="J4" s="13"/>
      <c r="K4" s="14"/>
      <c r="L4" s="14"/>
      <c r="M4" s="14"/>
      <c r="N4" s="14"/>
      <c r="O4" s="14"/>
      <c r="P4" s="14"/>
      <c r="Q4" s="14"/>
      <c r="R4" s="14"/>
    </row>
    <row r="5" spans="1:20" ht="15" customHeight="1" x14ac:dyDescent="0.3">
      <c r="A5" s="11"/>
      <c r="B5" s="15"/>
      <c r="C5" s="15"/>
      <c r="D5" s="15"/>
      <c r="E5" s="15"/>
      <c r="F5" s="15"/>
      <c r="G5" s="15"/>
      <c r="H5" s="16"/>
      <c r="I5" s="16"/>
      <c r="J5" s="16"/>
      <c r="K5" s="17"/>
      <c r="L5" s="17"/>
      <c r="M5" s="17"/>
      <c r="N5" s="17"/>
      <c r="O5" s="17"/>
      <c r="P5" s="17"/>
      <c r="Q5" s="17"/>
      <c r="R5" s="17"/>
    </row>
    <row r="6" spans="1:20" s="24" customFormat="1" ht="21.75" customHeight="1" thickBot="1" x14ac:dyDescent="0.3">
      <c r="A6" s="18"/>
      <c r="B6" s="18"/>
      <c r="C6" s="18"/>
      <c r="D6" s="18"/>
      <c r="E6" s="18"/>
      <c r="F6" s="18"/>
      <c r="G6" s="18"/>
      <c r="H6" s="19"/>
      <c r="I6" s="19"/>
      <c r="J6" s="19"/>
      <c r="K6" s="20"/>
      <c r="L6" s="20"/>
      <c r="M6" s="20"/>
      <c r="N6" s="20"/>
      <c r="O6" s="20"/>
      <c r="P6" s="21"/>
      <c r="Q6" s="21"/>
      <c r="R6" s="22"/>
      <c r="S6" s="5" t="s">
        <v>4</v>
      </c>
      <c r="T6" s="23"/>
    </row>
    <row r="7" spans="1:20" s="26" customFormat="1" ht="30.75" customHeight="1" x14ac:dyDescent="0.2">
      <c r="A7" s="103"/>
      <c r="B7" s="105"/>
      <c r="C7" s="105" t="s">
        <v>5</v>
      </c>
      <c r="D7" s="105" t="s">
        <v>6</v>
      </c>
      <c r="E7" s="105" t="s">
        <v>7</v>
      </c>
      <c r="F7" s="105"/>
      <c r="G7" s="107"/>
      <c r="H7" s="105" t="s">
        <v>8</v>
      </c>
      <c r="I7" s="105"/>
      <c r="J7" s="107"/>
      <c r="K7" s="97" t="s">
        <v>9</v>
      </c>
      <c r="L7" s="99" t="s">
        <v>10</v>
      </c>
      <c r="M7" s="97" t="s">
        <v>10</v>
      </c>
      <c r="N7" s="101" t="s">
        <v>11</v>
      </c>
      <c r="O7" s="92" t="s">
        <v>12</v>
      </c>
      <c r="P7" s="101" t="s">
        <v>13</v>
      </c>
      <c r="Q7" s="92" t="s">
        <v>14</v>
      </c>
      <c r="R7" s="94" t="s">
        <v>15</v>
      </c>
      <c r="S7" s="94" t="s">
        <v>16</v>
      </c>
      <c r="T7" s="25"/>
    </row>
    <row r="8" spans="1:20" s="26" customFormat="1" ht="46.5" customHeight="1" thickBot="1" x14ac:dyDescent="0.25">
      <c r="A8" s="104"/>
      <c r="B8" s="106"/>
      <c r="C8" s="106"/>
      <c r="D8" s="106"/>
      <c r="E8" s="27" t="s">
        <v>17</v>
      </c>
      <c r="F8" s="27" t="s">
        <v>18</v>
      </c>
      <c r="G8" s="28" t="s">
        <v>19</v>
      </c>
      <c r="H8" s="27" t="s">
        <v>17</v>
      </c>
      <c r="I8" s="27" t="s">
        <v>18</v>
      </c>
      <c r="J8" s="28" t="s">
        <v>19</v>
      </c>
      <c r="K8" s="98"/>
      <c r="L8" s="100"/>
      <c r="M8" s="98"/>
      <c r="N8" s="102"/>
      <c r="O8" s="93"/>
      <c r="P8" s="102"/>
      <c r="Q8" s="93"/>
      <c r="R8" s="95"/>
      <c r="S8" s="95"/>
      <c r="T8" s="25"/>
    </row>
    <row r="9" spans="1:20" s="40" customFormat="1" ht="18.75" x14ac:dyDescent="0.3">
      <c r="A9" s="29">
        <v>1</v>
      </c>
      <c r="B9" s="30" t="s">
        <v>20</v>
      </c>
      <c r="C9" s="31">
        <f>SUM(C10:C20,C15:C17)</f>
        <v>384</v>
      </c>
      <c r="D9" s="31">
        <f>D11+D14+D20</f>
        <v>380</v>
      </c>
      <c r="E9" s="31">
        <f>E11</f>
        <v>6</v>
      </c>
      <c r="F9" s="31">
        <f>F14</f>
        <v>11</v>
      </c>
      <c r="G9" s="31">
        <f>G20</f>
        <v>23</v>
      </c>
      <c r="H9" s="32">
        <f>H11</f>
        <v>0.3</v>
      </c>
      <c r="I9" s="32">
        <f>I14</f>
        <v>0.9</v>
      </c>
      <c r="J9" s="32">
        <f>J20</f>
        <v>4</v>
      </c>
      <c r="K9" s="33">
        <f>SUM(K10:K12,K15:K17)</f>
        <v>216</v>
      </c>
      <c r="L9" s="34">
        <f>SUM(L10:L12,L15:L17)</f>
        <v>269.2</v>
      </c>
      <c r="M9" s="33">
        <f>SUM(M10:M12,M15:M17)</f>
        <v>216</v>
      </c>
      <c r="N9" s="33">
        <f>SUM(N10:N12,N15:N17)+N18</f>
        <v>89.5</v>
      </c>
      <c r="O9" s="33">
        <f>SUM(O10:O12,O15:O17)+O18</f>
        <v>111.30000000000001</v>
      </c>
      <c r="P9" s="35">
        <f t="shared" ref="P9:P16" si="0">O9/K9</f>
        <v>0.51527777777777783</v>
      </c>
      <c r="Q9" s="36" t="e">
        <f>O9-#REF!</f>
        <v>#REF!</v>
      </c>
      <c r="R9" s="37">
        <f t="shared" ref="R9:R21" si="1">O9-N9</f>
        <v>21.800000000000011</v>
      </c>
      <c r="S9" s="38">
        <f>S11+S14+S20</f>
        <v>-34.800000000000004</v>
      </c>
      <c r="T9" s="39"/>
    </row>
    <row r="10" spans="1:20" ht="18.75" x14ac:dyDescent="0.3">
      <c r="A10" s="41"/>
      <c r="B10" s="42" t="s">
        <v>21</v>
      </c>
      <c r="C10" s="43"/>
      <c r="D10" s="43"/>
      <c r="E10" s="43"/>
      <c r="F10" s="43"/>
      <c r="G10" s="43"/>
      <c r="H10" s="44"/>
      <c r="I10" s="44"/>
      <c r="J10" s="44"/>
      <c r="K10" s="45">
        <v>9</v>
      </c>
      <c r="L10" s="46">
        <v>6</v>
      </c>
      <c r="M10" s="45">
        <v>9</v>
      </c>
      <c r="N10" s="43">
        <v>3.9</v>
      </c>
      <c r="O10" s="43">
        <v>4.7</v>
      </c>
      <c r="P10" s="47">
        <f t="shared" si="0"/>
        <v>0.52222222222222225</v>
      </c>
      <c r="Q10" s="48" t="e">
        <f>O10-#REF!</f>
        <v>#REF!</v>
      </c>
      <c r="R10" s="49">
        <f>O10-N10</f>
        <v>0.80000000000000027</v>
      </c>
      <c r="S10" s="50"/>
      <c r="T10" s="51"/>
    </row>
    <row r="11" spans="1:20" ht="18.75" x14ac:dyDescent="0.3">
      <c r="A11" s="41"/>
      <c r="B11" s="42" t="s">
        <v>22</v>
      </c>
      <c r="C11" s="43">
        <v>23</v>
      </c>
      <c r="D11" s="43">
        <v>25</v>
      </c>
      <c r="E11" s="43">
        <v>6</v>
      </c>
      <c r="F11" s="43"/>
      <c r="G11" s="43"/>
      <c r="H11" s="44">
        <v>0.3</v>
      </c>
      <c r="I11" s="44"/>
      <c r="J11" s="44"/>
      <c r="K11" s="45">
        <v>23</v>
      </c>
      <c r="L11" s="46">
        <v>20</v>
      </c>
      <c r="M11" s="45">
        <v>23</v>
      </c>
      <c r="N11" s="43">
        <v>6.8</v>
      </c>
      <c r="O11" s="43">
        <v>6.8</v>
      </c>
      <c r="P11" s="47">
        <f t="shared" si="0"/>
        <v>0.29565217391304349</v>
      </c>
      <c r="Q11" s="48" t="e">
        <f>O11-#REF!</f>
        <v>#REF!</v>
      </c>
      <c r="R11" s="49">
        <f t="shared" si="1"/>
        <v>0</v>
      </c>
      <c r="S11" s="52">
        <f>H11-O11</f>
        <v>-6.5</v>
      </c>
      <c r="T11" s="53"/>
    </row>
    <row r="12" spans="1:20" ht="18.75" x14ac:dyDescent="0.3">
      <c r="A12" s="41"/>
      <c r="B12" s="42" t="s">
        <v>23</v>
      </c>
      <c r="C12" s="43"/>
      <c r="D12" s="43"/>
      <c r="E12" s="43"/>
      <c r="F12" s="43"/>
      <c r="G12" s="43"/>
      <c r="H12" s="44"/>
      <c r="I12" s="44"/>
      <c r="J12" s="44"/>
      <c r="K12" s="45">
        <f>K13+K14</f>
        <v>176</v>
      </c>
      <c r="L12" s="46">
        <f>L13+L14</f>
        <v>176</v>
      </c>
      <c r="M12" s="45">
        <f>M13+M14</f>
        <v>176</v>
      </c>
      <c r="N12" s="43">
        <f>N13+N14</f>
        <v>25.6</v>
      </c>
      <c r="O12" s="43">
        <f>O13+O14</f>
        <v>46</v>
      </c>
      <c r="P12" s="47">
        <f t="shared" si="0"/>
        <v>0.26136363636363635</v>
      </c>
      <c r="Q12" s="48" t="e">
        <f>O12-#REF!</f>
        <v>#REF!</v>
      </c>
      <c r="R12" s="49">
        <f t="shared" si="1"/>
        <v>20.399999999999999</v>
      </c>
      <c r="S12" s="52"/>
      <c r="T12" s="53"/>
    </row>
    <row r="13" spans="1:20" ht="18.75" x14ac:dyDescent="0.3">
      <c r="A13" s="41"/>
      <c r="B13" s="42" t="s">
        <v>24</v>
      </c>
      <c r="C13" s="43"/>
      <c r="D13" s="43"/>
      <c r="E13" s="43"/>
      <c r="F13" s="43"/>
      <c r="G13" s="43"/>
      <c r="H13" s="44"/>
      <c r="I13" s="44"/>
      <c r="J13" s="44"/>
      <c r="K13" s="45">
        <v>10.5</v>
      </c>
      <c r="L13" s="46">
        <v>12.7</v>
      </c>
      <c r="M13" s="45">
        <v>10.5</v>
      </c>
      <c r="N13" s="43">
        <v>9.6999999999999993</v>
      </c>
      <c r="O13" s="43">
        <v>12.8</v>
      </c>
      <c r="P13" s="47">
        <f t="shared" si="0"/>
        <v>1.2190476190476192</v>
      </c>
      <c r="Q13" s="48" t="e">
        <f>O13-#REF!</f>
        <v>#REF!</v>
      </c>
      <c r="R13" s="49">
        <f t="shared" si="1"/>
        <v>3.1000000000000014</v>
      </c>
      <c r="S13" s="52"/>
      <c r="T13" s="53"/>
    </row>
    <row r="14" spans="1:20" ht="18.75" x14ac:dyDescent="0.3">
      <c r="A14" s="41"/>
      <c r="B14" s="42" t="s">
        <v>25</v>
      </c>
      <c r="C14" s="43">
        <v>191</v>
      </c>
      <c r="D14" s="43">
        <v>196</v>
      </c>
      <c r="E14" s="43"/>
      <c r="F14" s="43">
        <v>11</v>
      </c>
      <c r="G14" s="43"/>
      <c r="H14" s="44"/>
      <c r="I14" s="44">
        <v>0.9</v>
      </c>
      <c r="J14" s="44"/>
      <c r="K14" s="45">
        <v>165.5</v>
      </c>
      <c r="L14" s="46">
        <v>163.30000000000001</v>
      </c>
      <c r="M14" s="45">
        <v>165.5</v>
      </c>
      <c r="N14" s="43">
        <v>15.9</v>
      </c>
      <c r="O14" s="43">
        <v>33.200000000000003</v>
      </c>
      <c r="P14" s="47">
        <f t="shared" si="0"/>
        <v>0.20060422960725077</v>
      </c>
      <c r="Q14" s="48" t="e">
        <f>O14-#REF!</f>
        <v>#REF!</v>
      </c>
      <c r="R14" s="49">
        <f t="shared" si="1"/>
        <v>17.300000000000004</v>
      </c>
      <c r="S14" s="52">
        <f>I14-O14</f>
        <v>-32.300000000000004</v>
      </c>
      <c r="T14" s="53"/>
    </row>
    <row r="15" spans="1:20" ht="18.75" x14ac:dyDescent="0.3">
      <c r="A15" s="41"/>
      <c r="B15" s="42" t="s">
        <v>26</v>
      </c>
      <c r="C15" s="43"/>
      <c r="D15" s="43"/>
      <c r="E15" s="43"/>
      <c r="F15" s="43"/>
      <c r="G15" s="43"/>
      <c r="H15" s="44"/>
      <c r="I15" s="44"/>
      <c r="J15" s="44"/>
      <c r="K15" s="45">
        <v>4</v>
      </c>
      <c r="L15" s="46">
        <v>3</v>
      </c>
      <c r="M15" s="45">
        <v>4</v>
      </c>
      <c r="N15" s="43">
        <v>4.5999999999999996</v>
      </c>
      <c r="O15" s="43">
        <v>4.5999999999999996</v>
      </c>
      <c r="P15" s="47">
        <f t="shared" si="0"/>
        <v>1.1499999999999999</v>
      </c>
      <c r="Q15" s="48" t="e">
        <f>O15-#REF!</f>
        <v>#REF!</v>
      </c>
      <c r="R15" s="49">
        <f t="shared" si="1"/>
        <v>0</v>
      </c>
      <c r="S15" s="52"/>
      <c r="T15" s="53"/>
    </row>
    <row r="16" spans="1:20" ht="21.75" customHeight="1" x14ac:dyDescent="0.3">
      <c r="A16" s="41"/>
      <c r="B16" s="42" t="s">
        <v>27</v>
      </c>
      <c r="C16" s="43"/>
      <c r="D16" s="43"/>
      <c r="E16" s="43"/>
      <c r="F16" s="43"/>
      <c r="G16" s="43"/>
      <c r="H16" s="44"/>
      <c r="I16" s="44"/>
      <c r="J16" s="44"/>
      <c r="K16" s="45">
        <v>4</v>
      </c>
      <c r="L16" s="46">
        <v>8</v>
      </c>
      <c r="M16" s="45">
        <v>4</v>
      </c>
      <c r="N16" s="43"/>
      <c r="O16" s="43">
        <v>0.6</v>
      </c>
      <c r="P16" s="47">
        <f t="shared" si="0"/>
        <v>0.15</v>
      </c>
      <c r="Q16" s="48" t="e">
        <f>O16-#REF!</f>
        <v>#REF!</v>
      </c>
      <c r="R16" s="49">
        <f t="shared" si="1"/>
        <v>0.6</v>
      </c>
      <c r="S16" s="52"/>
      <c r="T16" s="53"/>
    </row>
    <row r="17" spans="1:20" ht="28.5" customHeight="1" x14ac:dyDescent="0.3">
      <c r="A17" s="41"/>
      <c r="B17" s="54" t="s">
        <v>28</v>
      </c>
      <c r="C17" s="55"/>
      <c r="D17" s="55"/>
      <c r="E17" s="55"/>
      <c r="F17" s="55"/>
      <c r="G17" s="55"/>
      <c r="H17" s="55"/>
      <c r="I17" s="55"/>
      <c r="J17" s="55"/>
      <c r="K17" s="56">
        <v>0</v>
      </c>
      <c r="L17" s="57">
        <v>56.2</v>
      </c>
      <c r="M17" s="56"/>
      <c r="N17" s="43">
        <v>48.6</v>
      </c>
      <c r="O17" s="43">
        <v>48.6</v>
      </c>
      <c r="P17" s="47"/>
      <c r="Q17" s="48" t="e">
        <f>O17-#REF!</f>
        <v>#REF!</v>
      </c>
      <c r="R17" s="49">
        <f t="shared" si="1"/>
        <v>0</v>
      </c>
      <c r="S17" s="52"/>
      <c r="T17" s="53"/>
    </row>
    <row r="18" spans="1:20" ht="19.5" hidden="1" customHeight="1" x14ac:dyDescent="0.25">
      <c r="A18" s="41"/>
      <c r="B18" s="54" t="s">
        <v>29</v>
      </c>
      <c r="C18" s="58"/>
      <c r="D18" s="58"/>
      <c r="E18" s="58"/>
      <c r="F18" s="58"/>
      <c r="G18" s="58"/>
      <c r="H18" s="58"/>
      <c r="I18" s="58"/>
      <c r="J18" s="58"/>
      <c r="K18" s="57">
        <v>0</v>
      </c>
      <c r="L18" s="57">
        <v>0</v>
      </c>
      <c r="M18" s="57">
        <v>0</v>
      </c>
      <c r="N18" s="59"/>
      <c r="O18" s="59"/>
      <c r="P18" s="60" t="e">
        <f>O18/K18</f>
        <v>#DIV/0!</v>
      </c>
      <c r="Q18" s="48" t="e">
        <f>O18-#REF!</f>
        <v>#REF!</v>
      </c>
      <c r="R18" s="61">
        <f t="shared" si="1"/>
        <v>0</v>
      </c>
      <c r="S18" s="62"/>
      <c r="T18" s="53"/>
    </row>
    <row r="19" spans="1:20" s="69" customFormat="1" ht="34.5" x14ac:dyDescent="0.3">
      <c r="A19" s="63"/>
      <c r="B19" s="64" t="s">
        <v>30</v>
      </c>
      <c r="C19" s="65"/>
      <c r="D19" s="65"/>
      <c r="E19" s="65"/>
      <c r="F19" s="65"/>
      <c r="G19" s="65"/>
      <c r="H19" s="65"/>
      <c r="I19" s="65"/>
      <c r="J19" s="65"/>
      <c r="K19" s="66">
        <f>K9-K11-K14-K17</f>
        <v>27.5</v>
      </c>
      <c r="L19" s="67">
        <f>L9-L11-L14-L17</f>
        <v>29.699999999999974</v>
      </c>
      <c r="M19" s="66">
        <f>M9-M11-M14-M17</f>
        <v>27.5</v>
      </c>
      <c r="N19" s="66">
        <f>N9-N11-N14-N17</f>
        <v>18.199999999999996</v>
      </c>
      <c r="O19" s="66">
        <f>O9-O11-O14-O17</f>
        <v>22.70000000000001</v>
      </c>
      <c r="P19" s="60">
        <f>O19/K19</f>
        <v>0.82545454545454577</v>
      </c>
      <c r="Q19" s="48" t="e">
        <f>O19-#REF!</f>
        <v>#REF!</v>
      </c>
      <c r="R19" s="68">
        <f t="shared" si="1"/>
        <v>4.5000000000000142</v>
      </c>
      <c r="S19" s="52"/>
      <c r="T19" s="53"/>
    </row>
    <row r="20" spans="1:20" s="69" customFormat="1" ht="19.5" x14ac:dyDescent="0.3">
      <c r="A20" s="63"/>
      <c r="B20" s="64" t="s">
        <v>31</v>
      </c>
      <c r="C20" s="65">
        <v>170</v>
      </c>
      <c r="D20" s="65">
        <v>159</v>
      </c>
      <c r="E20" s="65"/>
      <c r="F20" s="65"/>
      <c r="G20" s="65">
        <v>23</v>
      </c>
      <c r="H20" s="65"/>
      <c r="I20" s="65"/>
      <c r="J20" s="65">
        <v>4</v>
      </c>
      <c r="K20" s="66"/>
      <c r="L20" s="67"/>
      <c r="M20" s="66"/>
      <c r="N20" s="70"/>
      <c r="O20" s="70"/>
      <c r="P20" s="60"/>
      <c r="Q20" s="48" t="e">
        <f>O20-#REF!</f>
        <v>#REF!</v>
      </c>
      <c r="R20" s="49">
        <f t="shared" si="1"/>
        <v>0</v>
      </c>
      <c r="S20" s="52">
        <f>J20-O20</f>
        <v>4</v>
      </c>
      <c r="T20" s="53"/>
    </row>
    <row r="21" spans="1:20" s="69" customFormat="1" ht="19.5" x14ac:dyDescent="0.35">
      <c r="A21" s="71"/>
      <c r="B21" s="72" t="s">
        <v>32</v>
      </c>
      <c r="C21" s="73">
        <f>C11+C14</f>
        <v>214</v>
      </c>
      <c r="D21" s="73">
        <f>D11+D14</f>
        <v>221</v>
      </c>
      <c r="E21" s="73">
        <f>E11</f>
        <v>6</v>
      </c>
      <c r="F21" s="73">
        <f>F14</f>
        <v>11</v>
      </c>
      <c r="G21" s="73"/>
      <c r="H21" s="73">
        <f>H11</f>
        <v>0.3</v>
      </c>
      <c r="I21" s="73">
        <f>I14</f>
        <v>0.9</v>
      </c>
      <c r="J21" s="73"/>
      <c r="K21" s="73">
        <f t="shared" ref="K21:O21" si="2">K11+K14</f>
        <v>188.5</v>
      </c>
      <c r="L21" s="74">
        <f t="shared" si="2"/>
        <v>183.3</v>
      </c>
      <c r="M21" s="73">
        <f t="shared" si="2"/>
        <v>188.5</v>
      </c>
      <c r="N21" s="75">
        <f t="shared" si="2"/>
        <v>22.7</v>
      </c>
      <c r="O21" s="75">
        <f t="shared" si="2"/>
        <v>40</v>
      </c>
      <c r="P21" s="76">
        <f t="shared" ref="P21" si="3">O21/K21</f>
        <v>0.21220159151193635</v>
      </c>
      <c r="Q21" s="77" t="e">
        <f>O21-#REF!</f>
        <v>#REF!</v>
      </c>
      <c r="R21" s="78">
        <f t="shared" si="1"/>
        <v>17.3</v>
      </c>
      <c r="S21" s="79">
        <f>S11+S14</f>
        <v>-38.800000000000004</v>
      </c>
      <c r="T21" s="80"/>
    </row>
    <row r="22" spans="1:20" s="40" customFormat="1" ht="21.75" customHeight="1" x14ac:dyDescent="0.25">
      <c r="A22" s="81"/>
      <c r="B22" s="81"/>
      <c r="C22" s="81"/>
      <c r="D22" s="81"/>
      <c r="E22" s="81"/>
      <c r="F22" s="81"/>
      <c r="G22" s="81"/>
      <c r="H22" s="82"/>
      <c r="I22" s="82"/>
      <c r="J22" s="82"/>
      <c r="K22" s="83"/>
      <c r="L22" s="83"/>
      <c r="M22" s="83"/>
      <c r="N22" s="83"/>
      <c r="O22" s="83"/>
      <c r="P22" s="84"/>
      <c r="Q22" s="84"/>
      <c r="R22" s="84"/>
      <c r="S22" s="85"/>
      <c r="T22" s="85"/>
    </row>
    <row r="23" spans="1:20" s="40" customFormat="1" ht="21.75" customHeight="1" x14ac:dyDescent="0.25">
      <c r="A23" s="81"/>
      <c r="B23" s="81"/>
      <c r="C23" s="81"/>
      <c r="D23" s="81"/>
      <c r="E23" s="81"/>
      <c r="F23" s="81"/>
      <c r="G23" s="81"/>
      <c r="H23" s="82"/>
      <c r="I23" s="82"/>
      <c r="J23" s="82"/>
      <c r="K23" s="83"/>
      <c r="L23" s="83"/>
      <c r="M23" s="83"/>
      <c r="N23" s="83"/>
      <c r="O23" s="83"/>
      <c r="P23" s="84"/>
      <c r="Q23" s="84"/>
      <c r="R23" s="84"/>
      <c r="S23" s="85"/>
      <c r="T23" s="85"/>
    </row>
    <row r="24" spans="1:20" ht="14.25" customHeight="1" x14ac:dyDescent="0.25">
      <c r="P24" s="88"/>
      <c r="Q24" s="88"/>
      <c r="R24" s="88"/>
    </row>
    <row r="25" spans="1:20" ht="13.5" customHeight="1" x14ac:dyDescent="0.25">
      <c r="A25" s="96" t="s">
        <v>33</v>
      </c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89"/>
      <c r="Q25" s="89"/>
      <c r="R25" s="89"/>
    </row>
    <row r="26" spans="1:20" ht="13.5" customHeight="1" x14ac:dyDescent="0.25">
      <c r="B26" s="90"/>
      <c r="C26" s="90"/>
      <c r="D26" s="90"/>
      <c r="E26" s="90"/>
      <c r="F26" s="90"/>
      <c r="G26" s="90"/>
      <c r="H26" s="91"/>
      <c r="I26" s="91"/>
      <c r="J26" s="91"/>
      <c r="K26" s="89"/>
      <c r="L26" s="89"/>
      <c r="M26" s="89"/>
      <c r="N26" s="89"/>
      <c r="O26" s="89"/>
      <c r="P26" s="89"/>
      <c r="Q26" s="89"/>
      <c r="R26" s="89"/>
    </row>
    <row r="27" spans="1:20" s="5" customFormat="1" ht="13.5" customHeight="1" x14ac:dyDescent="0.25">
      <c r="B27" s="90"/>
      <c r="C27" s="90"/>
      <c r="D27" s="90"/>
      <c r="E27" s="90"/>
      <c r="F27" s="90"/>
      <c r="G27" s="90"/>
      <c r="H27" s="91"/>
      <c r="I27" s="91"/>
      <c r="J27" s="91"/>
      <c r="K27" s="89"/>
      <c r="L27" s="89"/>
      <c r="M27" s="89"/>
      <c r="N27" s="89"/>
      <c r="O27" s="89"/>
      <c r="P27" s="89"/>
      <c r="Q27" s="89"/>
      <c r="R27" s="89"/>
    </row>
  </sheetData>
  <mergeCells count="16">
    <mergeCell ref="Q7:Q8"/>
    <mergeCell ref="R7:R8"/>
    <mergeCell ref="S7:S8"/>
    <mergeCell ref="A25:O25"/>
    <mergeCell ref="K7:K8"/>
    <mergeCell ref="L7:L8"/>
    <mergeCell ref="M7:M8"/>
    <mergeCell ref="N7:N8"/>
    <mergeCell ref="O7:O8"/>
    <mergeCell ref="P7:P8"/>
    <mergeCell ref="A7:A8"/>
    <mergeCell ref="B7:B8"/>
    <mergeCell ref="C7:C8"/>
    <mergeCell ref="D7:D8"/>
    <mergeCell ref="E7:G7"/>
    <mergeCell ref="H7:J7"/>
  </mergeCells>
  <pageMargins left="0.19685039370078741" right="0.19685039370078741" top="7.874015748031496E-2" bottom="7.874015748031496E-2" header="0.11811023622047245" footer="0.11811023622047245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01.07.2017</vt:lpstr>
      <vt:lpstr>'01.07.2017'!Заголовки_для_печати</vt:lpstr>
      <vt:lpstr>'01.07.2017'!Область_печати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 М. Мусина</dc:creator>
  <cp:lastModifiedBy>qwerty</cp:lastModifiedBy>
  <dcterms:created xsi:type="dcterms:W3CDTF">2017-07-03T12:20:27Z</dcterms:created>
  <dcterms:modified xsi:type="dcterms:W3CDTF">2017-07-03T13:53:11Z</dcterms:modified>
</cp:coreProperties>
</file>